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v Paper Q1" sheetId="1" r:id="rId1"/>
    <sheet name="Step 1" sheetId="2" r:id="rId2"/>
    <sheet name="Trading Acct" sheetId="3" r:id="rId3"/>
    <sheet name="Solution" sheetId="4" r:id="rId4"/>
  </sheets>
  <definedNames/>
  <calcPr fullCalcOnLoad="1"/>
</workbook>
</file>

<file path=xl/sharedStrings.xml><?xml version="1.0" encoding="utf-8"?>
<sst xmlns="http://schemas.openxmlformats.org/spreadsheetml/2006/main" count="179" uniqueCount="66">
  <si>
    <t>TOPICS:</t>
  </si>
  <si>
    <t>(1) TRADING, PROFIT &amp; LOSS ACCOUNT</t>
  </si>
  <si>
    <t>(2) BALANCE SHEET</t>
  </si>
  <si>
    <t>Alan Goh Jiang Wee</t>
  </si>
  <si>
    <t>PRINCIPLES OF ACCOUNTS</t>
  </si>
  <si>
    <t>Capital (1 July 2001)</t>
  </si>
  <si>
    <t>Drawings</t>
  </si>
  <si>
    <t>Fittings &amp; Equipment</t>
  </si>
  <si>
    <t>Petty Cash</t>
  </si>
  <si>
    <t>Purchases</t>
  </si>
  <si>
    <t>Sales</t>
  </si>
  <si>
    <t>Returns Outwards</t>
  </si>
  <si>
    <t>Stock (1 July 2001)</t>
  </si>
  <si>
    <t>Motor Vans</t>
  </si>
  <si>
    <t>Wages</t>
  </si>
  <si>
    <t>Rent &amp; Rates</t>
  </si>
  <si>
    <t>Water &amp; Light</t>
  </si>
  <si>
    <t>Cash at Bank</t>
  </si>
  <si>
    <t>Sundry Expenses</t>
  </si>
  <si>
    <t>Debtors</t>
  </si>
  <si>
    <t>Creditors</t>
  </si>
  <si>
    <t>Motor Van Expenses</t>
  </si>
  <si>
    <t>Discount Received</t>
  </si>
  <si>
    <t>S$</t>
  </si>
  <si>
    <t xml:space="preserve">You are required to prepare </t>
  </si>
  <si>
    <t>(1) the Trial Balance as at 30 June 2002</t>
  </si>
  <si>
    <t>(2) the Trading and Profit and Loss Accounts for the year ended ended 30 June 2002</t>
  </si>
  <si>
    <t>PART (I): TRIAL BALANCE</t>
  </si>
  <si>
    <t>DR</t>
  </si>
  <si>
    <t>CR</t>
  </si>
  <si>
    <t>PART (II): TRADING, PROFIT &amp; LOSS ACCOUNT</t>
  </si>
  <si>
    <t xml:space="preserve">            J. Moorthy</t>
  </si>
  <si>
    <t>Opening Stock (1 July 2001)</t>
  </si>
  <si>
    <t>Less: Returns outwards</t>
  </si>
  <si>
    <t>Less: Closing Stock (30 Jun 2002)</t>
  </si>
  <si>
    <t>Cost of goods sold</t>
  </si>
  <si>
    <t xml:space="preserve">           Trading and Profit and Loss Account for the year ended 30 Jun 2002</t>
  </si>
  <si>
    <t>Net Profit c/d</t>
  </si>
  <si>
    <t>Gross Profit c/d</t>
  </si>
  <si>
    <t>Gross Profit b/d</t>
  </si>
  <si>
    <t>Discount received</t>
  </si>
  <si>
    <t>Net Profit b/d</t>
  </si>
  <si>
    <t xml:space="preserve">           Balance Sheet as at 30 Jun 2002</t>
  </si>
  <si>
    <t>Fixed Assets</t>
  </si>
  <si>
    <t>Current Assets</t>
  </si>
  <si>
    <t>Stock (30 Jun 2002)</t>
  </si>
  <si>
    <t>Cash in hand (Petty Cash)</t>
  </si>
  <si>
    <t>Owner's Equity</t>
  </si>
  <si>
    <t>Capital</t>
  </si>
  <si>
    <t>Add: Net Profit</t>
  </si>
  <si>
    <t>Less: Drawings</t>
  </si>
  <si>
    <t>Current Liabilities:</t>
  </si>
  <si>
    <t>from his books on 30 June 2002:</t>
  </si>
  <si>
    <t>J. Moorthy was in the business as a retailer and the following balances were extracted</t>
  </si>
  <si>
    <t xml:space="preserve">     S$29,540</t>
  </si>
  <si>
    <t>(3) a Balance Sheet as at that date, taking into account the closing stock valued at</t>
  </si>
  <si>
    <t>Balance Sheet</t>
  </si>
  <si>
    <t>Trading Account</t>
  </si>
  <si>
    <t>Profit &amp; Loss Account</t>
  </si>
  <si>
    <t>Opening Stock</t>
  </si>
  <si>
    <t>Cost of goods available</t>
  </si>
  <si>
    <t>for sale</t>
  </si>
  <si>
    <t>Less: Closing Stock</t>
  </si>
  <si>
    <t>J Moorthy</t>
  </si>
  <si>
    <t xml:space="preserve">  Trading and Profit and Loss Account for the year ended 31 Dec 2002</t>
  </si>
  <si>
    <t>Less: Returns Outwards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</si>
</sst>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0"/>
      <name val="Verdana"/>
      <family val="2"/>
    </font>
    <font>
      <u val="single"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168" fontId="5" fillId="0" borderId="1" xfId="15" applyNumberFormat="1" applyFont="1" applyBorder="1" applyAlignment="1">
      <alignment/>
    </xf>
    <xf numFmtId="168" fontId="5" fillId="0" borderId="0" xfId="15" applyNumberFormat="1" applyFont="1" applyAlignment="1">
      <alignment horizontal="center"/>
    </xf>
    <xf numFmtId="168" fontId="5" fillId="0" borderId="0" xfId="15" applyNumberFormat="1" applyFont="1" applyAlignment="1">
      <alignment/>
    </xf>
    <xf numFmtId="168" fontId="5" fillId="0" borderId="1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15" applyNumberFormat="1" applyFont="1" applyAlignment="1">
      <alignment horizontal="center"/>
    </xf>
    <xf numFmtId="43" fontId="7" fillId="0" borderId="0" xfId="15" applyFont="1" applyAlignment="1">
      <alignment/>
    </xf>
    <xf numFmtId="0" fontId="5" fillId="0" borderId="0" xfId="0" applyFont="1" applyAlignment="1">
      <alignment/>
    </xf>
    <xf numFmtId="43" fontId="7" fillId="0" borderId="0" xfId="15" applyFont="1" applyAlignment="1">
      <alignment horizontal="center"/>
    </xf>
    <xf numFmtId="168" fontId="5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168" fontId="7" fillId="0" borderId="4" xfId="0" applyNumberFormat="1" applyFont="1" applyBorder="1" applyAlignment="1">
      <alignment/>
    </xf>
    <xf numFmtId="168" fontId="7" fillId="0" borderId="4" xfId="15" applyNumberFormat="1" applyFont="1" applyBorder="1" applyAlignment="1">
      <alignment horizontal="center"/>
    </xf>
    <xf numFmtId="168" fontId="5" fillId="0" borderId="0" xfId="15" applyNumberFormat="1" applyFont="1" applyAlignment="1">
      <alignment horizontal="center"/>
    </xf>
    <xf numFmtId="168" fontId="5" fillId="0" borderId="0" xfId="0" applyNumberFormat="1" applyFont="1" applyAlignment="1">
      <alignment/>
    </xf>
    <xf numFmtId="168" fontId="5" fillId="2" borderId="0" xfId="15" applyNumberFormat="1" applyFont="1" applyFill="1" applyAlignment="1">
      <alignment/>
    </xf>
    <xf numFmtId="168" fontId="5" fillId="2" borderId="1" xfId="15" applyNumberFormat="1" applyFont="1" applyFill="1" applyBorder="1" applyAlignment="1">
      <alignment/>
    </xf>
    <xf numFmtId="168" fontId="5" fillId="2" borderId="5" xfId="15" applyNumberFormat="1" applyFont="1" applyFill="1" applyBorder="1" applyAlignment="1">
      <alignment/>
    </xf>
    <xf numFmtId="168" fontId="5" fillId="2" borderId="6" xfId="15" applyNumberFormat="1" applyFont="1" applyFill="1" applyBorder="1" applyAlignment="1">
      <alignment/>
    </xf>
    <xf numFmtId="168" fontId="5" fillId="2" borderId="4" xfId="15" applyNumberFormat="1" applyFont="1" applyFill="1" applyBorder="1" applyAlignment="1">
      <alignment/>
    </xf>
    <xf numFmtId="168" fontId="5" fillId="3" borderId="0" xfId="15" applyNumberFormat="1" applyFont="1" applyFill="1" applyAlignment="1">
      <alignment/>
    </xf>
    <xf numFmtId="168" fontId="5" fillId="3" borderId="4" xfId="15" applyNumberFormat="1" applyFont="1" applyFill="1" applyBorder="1" applyAlignment="1">
      <alignment/>
    </xf>
    <xf numFmtId="168" fontId="5" fillId="3" borderId="6" xfId="15" applyNumberFormat="1" applyFont="1" applyFill="1" applyBorder="1" applyAlignment="1">
      <alignment/>
    </xf>
    <xf numFmtId="168" fontId="5" fillId="0" borderId="0" xfId="15" applyNumberFormat="1" applyFont="1" applyBorder="1" applyAlignment="1">
      <alignment/>
    </xf>
    <xf numFmtId="168" fontId="5" fillId="0" borderId="0" xfId="15" applyNumberFormat="1" applyFont="1" applyFill="1" applyAlignment="1">
      <alignment/>
    </xf>
    <xf numFmtId="43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3" fontId="9" fillId="0" borderId="0" xfId="15" applyFont="1" applyAlignment="1">
      <alignment horizontal="center"/>
    </xf>
    <xf numFmtId="168" fontId="9" fillId="0" borderId="0" xfId="15" applyNumberFormat="1" applyFont="1" applyAlignment="1">
      <alignment/>
    </xf>
    <xf numFmtId="168" fontId="9" fillId="0" borderId="0" xfId="0" applyNumberFormat="1" applyFont="1" applyAlignment="1">
      <alignment/>
    </xf>
    <xf numFmtId="168" fontId="9" fillId="0" borderId="4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68" fontId="9" fillId="0" borderId="1" xfId="0" applyNumberFormat="1" applyFont="1" applyBorder="1" applyAlignment="1">
      <alignment/>
    </xf>
    <xf numFmtId="168" fontId="9" fillId="0" borderId="5" xfId="15" applyNumberFormat="1" applyFont="1" applyBorder="1" applyAlignment="1">
      <alignment/>
    </xf>
    <xf numFmtId="168" fontId="9" fillId="0" borderId="6" xfId="15" applyNumberFormat="1" applyFont="1" applyBorder="1" applyAlignment="1">
      <alignment/>
    </xf>
    <xf numFmtId="168" fontId="9" fillId="0" borderId="1" xfId="15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168" fontId="9" fillId="0" borderId="0" xfId="15" applyNumberFormat="1" applyFont="1" applyAlignment="1">
      <alignment horizontal="center"/>
    </xf>
    <xf numFmtId="168" fontId="9" fillId="2" borderId="0" xfId="15" applyNumberFormat="1" applyFont="1" applyFill="1" applyAlignment="1">
      <alignment/>
    </xf>
    <xf numFmtId="168" fontId="9" fillId="3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8" fontId="3" fillId="0" borderId="0" xfId="15" applyNumberFormat="1" applyFont="1" applyFill="1" applyAlignment="1">
      <alignment horizontal="center"/>
    </xf>
    <xf numFmtId="43" fontId="3" fillId="0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590550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3</xdr:col>
      <xdr:colOff>1352550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4300" y="247650"/>
          <a:ext cx="7258050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STEP 01: CLASSIFIY THE PRESCRIBED BALANCES INTO DEBIT/CREDIT COLUMN USING </a:t>
          </a: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"PEARLS"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</xdr:colOff>
      <xdr:row>5</xdr:row>
      <xdr:rowOff>57150</xdr:rowOff>
    </xdr:from>
    <xdr:to>
      <xdr:col>4</xdr:col>
      <xdr:colOff>2771775</xdr:colOff>
      <xdr:row>6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7524750" y="1514475"/>
          <a:ext cx="0" cy="4476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STEP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0" zoomScaleNormal="80" workbookViewId="0" topLeftCell="A6">
      <selection activeCell="A10" sqref="A10"/>
    </sheetView>
  </sheetViews>
  <sheetFormatPr defaultColWidth="9.140625" defaultRowHeight="12.75"/>
  <cols>
    <col min="1" max="3" width="9.140625" style="1" customWidth="1"/>
    <col min="4" max="4" width="20.57421875" style="1" customWidth="1"/>
    <col min="5" max="5" width="13.140625" style="2" customWidth="1"/>
    <col min="6" max="7" width="9.140625" style="1" customWidth="1"/>
    <col min="8" max="8" width="9.8515625" style="1" customWidth="1"/>
    <col min="9" max="16384" width="9.140625" style="1" customWidth="1"/>
  </cols>
  <sheetData>
    <row r="1" ht="11.25">
      <c r="H1" s="7" t="s">
        <v>3</v>
      </c>
    </row>
    <row r="2" spans="3:6" ht="12.75">
      <c r="C2" s="3"/>
      <c r="D2" s="6" t="s">
        <v>4</v>
      </c>
      <c r="E2" s="4"/>
      <c r="F2" s="3"/>
    </row>
    <row r="3" spans="3:6" ht="12.75">
      <c r="C3" s="3" t="s">
        <v>0</v>
      </c>
      <c r="D3" s="3" t="s">
        <v>1</v>
      </c>
      <c r="E3" s="4"/>
      <c r="F3" s="3"/>
    </row>
    <row r="4" spans="3:6" ht="12.75">
      <c r="C4" s="3"/>
      <c r="D4" s="3" t="s">
        <v>2</v>
      </c>
      <c r="E4" s="4"/>
      <c r="F4" s="3"/>
    </row>
    <row r="5" spans="3:6" ht="12.75">
      <c r="C5" s="3"/>
      <c r="D5" s="3"/>
      <c r="E5" s="4"/>
      <c r="F5" s="3"/>
    </row>
    <row r="7" spans="1:5" s="3" customFormat="1" ht="15" customHeight="1">
      <c r="A7" s="3" t="s">
        <v>53</v>
      </c>
      <c r="E7" s="4"/>
    </row>
    <row r="8" spans="1:5" s="3" customFormat="1" ht="15" customHeight="1">
      <c r="A8" s="3" t="s">
        <v>52</v>
      </c>
      <c r="E8" s="4"/>
    </row>
    <row r="9" s="3" customFormat="1" ht="15" customHeight="1">
      <c r="E9" s="5" t="s">
        <v>23</v>
      </c>
    </row>
    <row r="10" spans="1:7" s="3" customFormat="1" ht="15" customHeight="1">
      <c r="A10" s="60"/>
      <c r="B10" s="60" t="s">
        <v>5</v>
      </c>
      <c r="C10" s="60"/>
      <c r="D10" s="60"/>
      <c r="E10" s="61">
        <v>49000</v>
      </c>
      <c r="G10" s="3" t="s">
        <v>56</v>
      </c>
    </row>
    <row r="11" spans="1:7" s="3" customFormat="1" ht="15" customHeight="1">
      <c r="A11" s="60"/>
      <c r="B11" s="60" t="s">
        <v>6</v>
      </c>
      <c r="C11" s="60"/>
      <c r="D11" s="60"/>
      <c r="E11" s="61">
        <v>16100</v>
      </c>
      <c r="G11" s="3" t="s">
        <v>56</v>
      </c>
    </row>
    <row r="12" spans="1:7" s="3" customFormat="1" ht="15" customHeight="1">
      <c r="A12" s="60"/>
      <c r="B12" s="60" t="s">
        <v>7</v>
      </c>
      <c r="C12" s="60"/>
      <c r="D12" s="60"/>
      <c r="E12" s="61">
        <v>7600</v>
      </c>
      <c r="G12" s="3" t="s">
        <v>56</v>
      </c>
    </row>
    <row r="13" spans="1:7" s="3" customFormat="1" ht="15" customHeight="1">
      <c r="A13" s="60"/>
      <c r="B13" s="60" t="s">
        <v>46</v>
      </c>
      <c r="C13" s="60"/>
      <c r="D13" s="60"/>
      <c r="E13" s="61">
        <v>280</v>
      </c>
      <c r="G13" s="3" t="s">
        <v>56</v>
      </c>
    </row>
    <row r="14" spans="1:7" s="3" customFormat="1" ht="15" customHeight="1">
      <c r="A14" s="60"/>
      <c r="B14" s="60" t="s">
        <v>9</v>
      </c>
      <c r="C14" s="60"/>
      <c r="D14" s="60"/>
      <c r="E14" s="61">
        <v>222020</v>
      </c>
      <c r="G14" s="3" t="s">
        <v>57</v>
      </c>
    </row>
    <row r="15" spans="1:7" s="3" customFormat="1" ht="15" customHeight="1">
      <c r="A15" s="60"/>
      <c r="B15" s="60" t="s">
        <v>10</v>
      </c>
      <c r="C15" s="60"/>
      <c r="D15" s="60"/>
      <c r="E15" s="61">
        <v>304320</v>
      </c>
      <c r="G15" s="3" t="s">
        <v>57</v>
      </c>
    </row>
    <row r="16" spans="1:7" s="3" customFormat="1" ht="15" customHeight="1">
      <c r="A16" s="60"/>
      <c r="B16" s="60" t="s">
        <v>11</v>
      </c>
      <c r="C16" s="60"/>
      <c r="D16" s="60"/>
      <c r="E16" s="61">
        <v>1580</v>
      </c>
      <c r="G16" s="3" t="s">
        <v>57</v>
      </c>
    </row>
    <row r="17" spans="1:7" s="3" customFormat="1" ht="15" customHeight="1">
      <c r="A17" s="60"/>
      <c r="B17" s="60" t="s">
        <v>12</v>
      </c>
      <c r="C17" s="60"/>
      <c r="D17" s="60"/>
      <c r="E17" s="61">
        <v>40300</v>
      </c>
      <c r="G17" s="3" t="s">
        <v>57</v>
      </c>
    </row>
    <row r="18" spans="1:7" s="3" customFormat="1" ht="15" customHeight="1">
      <c r="A18" s="60"/>
      <c r="B18" s="60" t="s">
        <v>13</v>
      </c>
      <c r="C18" s="60"/>
      <c r="D18" s="60"/>
      <c r="E18" s="61">
        <v>11500</v>
      </c>
      <c r="G18" s="3" t="s">
        <v>56</v>
      </c>
    </row>
    <row r="19" spans="1:7" s="3" customFormat="1" ht="15" customHeight="1">
      <c r="A19" s="60"/>
      <c r="B19" s="60" t="s">
        <v>14</v>
      </c>
      <c r="C19" s="60"/>
      <c r="D19" s="60"/>
      <c r="E19" s="61">
        <v>26940</v>
      </c>
      <c r="G19" s="3" t="s">
        <v>58</v>
      </c>
    </row>
    <row r="20" spans="1:7" s="3" customFormat="1" ht="15" customHeight="1">
      <c r="A20" s="60"/>
      <c r="B20" s="60" t="s">
        <v>15</v>
      </c>
      <c r="C20" s="60"/>
      <c r="D20" s="60"/>
      <c r="E20" s="61">
        <v>7180</v>
      </c>
      <c r="G20" s="3" t="s">
        <v>58</v>
      </c>
    </row>
    <row r="21" spans="1:7" s="3" customFormat="1" ht="15" customHeight="1">
      <c r="A21" s="60"/>
      <c r="B21" s="60" t="s">
        <v>16</v>
      </c>
      <c r="C21" s="60"/>
      <c r="D21" s="60"/>
      <c r="E21" s="61">
        <v>2340</v>
      </c>
      <c r="G21" s="3" t="s">
        <v>58</v>
      </c>
    </row>
    <row r="22" spans="1:7" s="3" customFormat="1" ht="15" customHeight="1">
      <c r="A22" s="60"/>
      <c r="B22" s="60" t="s">
        <v>17</v>
      </c>
      <c r="C22" s="60"/>
      <c r="D22" s="60"/>
      <c r="E22" s="61">
        <v>15380</v>
      </c>
      <c r="G22" s="3" t="s">
        <v>56</v>
      </c>
    </row>
    <row r="23" spans="1:7" s="3" customFormat="1" ht="15" customHeight="1">
      <c r="A23" s="60"/>
      <c r="B23" s="60" t="s">
        <v>18</v>
      </c>
      <c r="C23" s="60"/>
      <c r="D23" s="60"/>
      <c r="E23" s="61">
        <v>3960</v>
      </c>
      <c r="G23" s="3" t="s">
        <v>58</v>
      </c>
    </row>
    <row r="24" spans="1:7" s="3" customFormat="1" ht="15" customHeight="1">
      <c r="A24" s="60"/>
      <c r="B24" s="60" t="s">
        <v>19</v>
      </c>
      <c r="C24" s="60"/>
      <c r="D24" s="60"/>
      <c r="E24" s="61">
        <v>15360</v>
      </c>
      <c r="G24" s="3" t="s">
        <v>56</v>
      </c>
    </row>
    <row r="25" spans="1:7" s="3" customFormat="1" ht="15" customHeight="1">
      <c r="A25" s="60"/>
      <c r="B25" s="60" t="s">
        <v>20</v>
      </c>
      <c r="C25" s="60"/>
      <c r="D25" s="60"/>
      <c r="E25" s="61">
        <v>19200</v>
      </c>
      <c r="G25" s="3" t="s">
        <v>56</v>
      </c>
    </row>
    <row r="26" spans="1:7" s="3" customFormat="1" ht="15" customHeight="1">
      <c r="A26" s="60"/>
      <c r="B26" s="60" t="s">
        <v>21</v>
      </c>
      <c r="C26" s="60"/>
      <c r="D26" s="60"/>
      <c r="E26" s="61">
        <v>7380</v>
      </c>
      <c r="G26" s="3" t="s">
        <v>58</v>
      </c>
    </row>
    <row r="27" spans="1:7" s="3" customFormat="1" ht="15" customHeight="1">
      <c r="A27" s="60"/>
      <c r="B27" s="60" t="s">
        <v>22</v>
      </c>
      <c r="C27" s="60"/>
      <c r="D27" s="60"/>
      <c r="E27" s="61">
        <v>2240</v>
      </c>
      <c r="G27" s="3" t="s">
        <v>58</v>
      </c>
    </row>
    <row r="28" spans="1:5" s="3" customFormat="1" ht="15" customHeight="1">
      <c r="A28" s="60"/>
      <c r="B28" s="60"/>
      <c r="C28" s="60"/>
      <c r="D28" s="60"/>
      <c r="E28" s="62"/>
    </row>
    <row r="29" spans="1:5" s="3" customFormat="1" ht="19.5" customHeight="1">
      <c r="A29" s="3" t="s">
        <v>24</v>
      </c>
      <c r="E29" s="4"/>
    </row>
    <row r="30" spans="1:5" s="3" customFormat="1" ht="19.5" customHeight="1">
      <c r="A30" s="3" t="s">
        <v>25</v>
      </c>
      <c r="E30" s="4"/>
    </row>
    <row r="31" spans="1:5" s="3" customFormat="1" ht="19.5" customHeight="1">
      <c r="A31" s="3" t="s">
        <v>26</v>
      </c>
      <c r="E31" s="4"/>
    </row>
    <row r="32" spans="1:5" s="3" customFormat="1" ht="19.5" customHeight="1">
      <c r="A32" s="3" t="s">
        <v>55</v>
      </c>
      <c r="E32" s="4"/>
    </row>
    <row r="33" spans="1:5" s="3" customFormat="1" ht="12.75">
      <c r="A33" s="3" t="s">
        <v>54</v>
      </c>
      <c r="E33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6"/>
  <sheetViews>
    <sheetView workbookViewId="0" topLeftCell="A5">
      <pane ySplit="2" topLeftCell="BM11" activePane="bottomLeft" state="frozen"/>
      <selection pane="topLeft" activeCell="A5" sqref="A5"/>
      <selection pane="bottomLeft" activeCell="C8" sqref="C8"/>
    </sheetView>
  </sheetViews>
  <sheetFormatPr defaultColWidth="9.140625" defaultRowHeight="12.75"/>
  <cols>
    <col min="1" max="1" width="64.421875" style="20" customWidth="1"/>
    <col min="2" max="2" width="26.00390625" style="20" hidden="1" customWidth="1"/>
    <col min="3" max="3" width="25.8515625" style="20" customWidth="1"/>
    <col min="4" max="4" width="22.57421875" style="26" customWidth="1"/>
    <col min="5" max="5" width="45.00390625" style="20" hidden="1" customWidth="1"/>
    <col min="6" max="16384" width="22.57421875" style="20" customWidth="1"/>
  </cols>
  <sheetData>
    <row r="4" spans="1:10" ht="25.5">
      <c r="A4" s="17" t="s">
        <v>53</v>
      </c>
      <c r="B4" s="17"/>
      <c r="C4" s="17"/>
      <c r="D4" s="18"/>
      <c r="E4" s="17"/>
      <c r="F4" s="19"/>
      <c r="G4" s="17"/>
      <c r="H4" s="17"/>
      <c r="I4" s="17"/>
      <c r="J4" s="17"/>
    </row>
    <row r="5" spans="1:10" ht="25.5">
      <c r="A5" s="17" t="s">
        <v>52</v>
      </c>
      <c r="B5" s="17"/>
      <c r="C5" s="17"/>
      <c r="D5" s="18"/>
      <c r="E5" s="17"/>
      <c r="F5" s="19"/>
      <c r="G5" s="17"/>
      <c r="H5" s="17"/>
      <c r="I5" s="17"/>
      <c r="J5" s="17"/>
    </row>
    <row r="6" spans="1:10" ht="25.5">
      <c r="A6" s="17"/>
      <c r="B6" s="17"/>
      <c r="C6" s="21" t="s">
        <v>28</v>
      </c>
      <c r="D6" s="18" t="s">
        <v>29</v>
      </c>
      <c r="F6" s="17"/>
      <c r="G6" s="17"/>
      <c r="H6" s="17"/>
      <c r="J6" s="17"/>
    </row>
    <row r="7" spans="1:10" ht="25.5">
      <c r="A7" s="17"/>
      <c r="B7" s="17"/>
      <c r="C7" s="21" t="s">
        <v>23</v>
      </c>
      <c r="D7" s="18" t="s">
        <v>23</v>
      </c>
      <c r="F7" s="17"/>
      <c r="G7" s="17"/>
      <c r="H7" s="17"/>
      <c r="J7" s="17"/>
    </row>
    <row r="8" spans="1:10" ht="25.5">
      <c r="A8" s="17" t="s">
        <v>5</v>
      </c>
      <c r="B8" s="18">
        <v>49000</v>
      </c>
      <c r="D8" s="22">
        <f>B8</f>
        <v>49000</v>
      </c>
      <c r="E8" s="23" t="s">
        <v>56</v>
      </c>
      <c r="H8" s="17"/>
      <c r="J8" s="17"/>
    </row>
    <row r="9" spans="1:10" ht="25.5">
      <c r="A9" s="17" t="s">
        <v>6</v>
      </c>
      <c r="B9" s="18">
        <v>16100</v>
      </c>
      <c r="C9" s="27">
        <f>B9</f>
        <v>16100</v>
      </c>
      <c r="D9" s="22"/>
      <c r="E9" s="23" t="s">
        <v>56</v>
      </c>
      <c r="H9" s="17"/>
      <c r="J9" s="17"/>
    </row>
    <row r="10" spans="1:10" ht="25.5">
      <c r="A10" s="17" t="s">
        <v>7</v>
      </c>
      <c r="B10" s="18">
        <v>7600</v>
      </c>
      <c r="C10" s="27">
        <f>B10</f>
        <v>7600</v>
      </c>
      <c r="D10" s="22"/>
      <c r="E10" s="23" t="s">
        <v>56</v>
      </c>
      <c r="H10" s="17"/>
      <c r="J10" s="17"/>
    </row>
    <row r="11" spans="1:10" ht="25.5">
      <c r="A11" s="17" t="s">
        <v>46</v>
      </c>
      <c r="B11" s="18">
        <v>280</v>
      </c>
      <c r="C11" s="27">
        <f>B11</f>
        <v>280</v>
      </c>
      <c r="D11" s="22"/>
      <c r="E11" s="23" t="s">
        <v>56</v>
      </c>
      <c r="H11" s="17"/>
      <c r="J11" s="17"/>
    </row>
    <row r="12" spans="1:10" ht="25.5">
      <c r="A12" s="17" t="s">
        <v>9</v>
      </c>
      <c r="B12" s="18">
        <v>222020</v>
      </c>
      <c r="C12" s="27">
        <f>B12</f>
        <v>222020</v>
      </c>
      <c r="D12" s="22"/>
      <c r="E12" s="23" t="s">
        <v>57</v>
      </c>
      <c r="H12" s="17"/>
      <c r="J12" s="17"/>
    </row>
    <row r="13" spans="1:10" ht="25.5">
      <c r="A13" s="17" t="s">
        <v>10</v>
      </c>
      <c r="B13" s="18">
        <v>304320</v>
      </c>
      <c r="D13" s="22">
        <f>B13</f>
        <v>304320</v>
      </c>
      <c r="E13" s="23" t="s">
        <v>57</v>
      </c>
      <c r="H13" s="17"/>
      <c r="J13" s="17"/>
    </row>
    <row r="14" spans="1:10" ht="25.5">
      <c r="A14" s="17" t="s">
        <v>11</v>
      </c>
      <c r="B14" s="18">
        <v>1580</v>
      </c>
      <c r="D14" s="22">
        <f>B14</f>
        <v>1580</v>
      </c>
      <c r="E14" s="23" t="s">
        <v>57</v>
      </c>
      <c r="H14" s="17"/>
      <c r="J14" s="17"/>
    </row>
    <row r="15" spans="1:10" ht="25.5">
      <c r="A15" s="17" t="s">
        <v>12</v>
      </c>
      <c r="B15" s="18">
        <v>40300</v>
      </c>
      <c r="C15" s="27">
        <f aca="true" t="shared" si="0" ref="C15:C22">B15</f>
        <v>40300</v>
      </c>
      <c r="D15" s="22"/>
      <c r="E15" s="23" t="s">
        <v>57</v>
      </c>
      <c r="H15" s="17"/>
      <c r="J15" s="17"/>
    </row>
    <row r="16" spans="1:10" ht="25.5">
      <c r="A16" s="17" t="s">
        <v>13</v>
      </c>
      <c r="B16" s="18">
        <v>11500</v>
      </c>
      <c r="C16" s="27">
        <f t="shared" si="0"/>
        <v>11500</v>
      </c>
      <c r="D16" s="22"/>
      <c r="E16" s="23" t="s">
        <v>56</v>
      </c>
      <c r="H16" s="17"/>
      <c r="J16" s="17"/>
    </row>
    <row r="17" spans="1:10" ht="25.5">
      <c r="A17" s="17" t="s">
        <v>14</v>
      </c>
      <c r="B17" s="18">
        <v>26940</v>
      </c>
      <c r="C17" s="27">
        <f t="shared" si="0"/>
        <v>26940</v>
      </c>
      <c r="D17" s="22"/>
      <c r="E17" s="23" t="s">
        <v>58</v>
      </c>
      <c r="H17" s="17"/>
      <c r="J17" s="17"/>
    </row>
    <row r="18" spans="1:10" ht="25.5">
      <c r="A18" s="17" t="s">
        <v>15</v>
      </c>
      <c r="B18" s="18">
        <v>7180</v>
      </c>
      <c r="C18" s="27">
        <f t="shared" si="0"/>
        <v>7180</v>
      </c>
      <c r="D18" s="22"/>
      <c r="E18" s="23" t="s">
        <v>58</v>
      </c>
      <c r="H18" s="17"/>
      <c r="J18" s="17"/>
    </row>
    <row r="19" spans="1:10" ht="25.5">
      <c r="A19" s="17" t="s">
        <v>16</v>
      </c>
      <c r="B19" s="18">
        <v>2340</v>
      </c>
      <c r="C19" s="27">
        <f t="shared" si="0"/>
        <v>2340</v>
      </c>
      <c r="D19" s="22"/>
      <c r="E19" s="23" t="s">
        <v>58</v>
      </c>
      <c r="H19" s="17"/>
      <c r="J19" s="17"/>
    </row>
    <row r="20" spans="1:10" ht="25.5">
      <c r="A20" s="17" t="s">
        <v>17</v>
      </c>
      <c r="B20" s="18">
        <v>15380</v>
      </c>
      <c r="C20" s="27">
        <f t="shared" si="0"/>
        <v>15380</v>
      </c>
      <c r="D20" s="22"/>
      <c r="E20" s="23" t="s">
        <v>56</v>
      </c>
      <c r="H20" s="17"/>
      <c r="J20" s="17"/>
    </row>
    <row r="21" spans="1:10" ht="25.5">
      <c r="A21" s="17" t="s">
        <v>18</v>
      </c>
      <c r="B21" s="18">
        <v>3960</v>
      </c>
      <c r="C21" s="27">
        <f t="shared" si="0"/>
        <v>3960</v>
      </c>
      <c r="D21" s="22"/>
      <c r="E21" s="23" t="s">
        <v>58</v>
      </c>
      <c r="H21" s="17"/>
      <c r="J21" s="17"/>
    </row>
    <row r="22" spans="1:10" ht="25.5">
      <c r="A22" s="17" t="s">
        <v>19</v>
      </c>
      <c r="B22" s="18">
        <v>15360</v>
      </c>
      <c r="C22" s="27">
        <f t="shared" si="0"/>
        <v>15360</v>
      </c>
      <c r="D22" s="22"/>
      <c r="E22" s="23" t="s">
        <v>56</v>
      </c>
      <c r="H22" s="17"/>
      <c r="J22" s="17"/>
    </row>
    <row r="23" spans="1:10" ht="25.5">
      <c r="A23" s="17" t="s">
        <v>20</v>
      </c>
      <c r="B23" s="18">
        <v>19200</v>
      </c>
      <c r="D23" s="22">
        <f>B23</f>
        <v>19200</v>
      </c>
      <c r="E23" s="23" t="s">
        <v>56</v>
      </c>
      <c r="H23" s="17"/>
      <c r="J23" s="17"/>
    </row>
    <row r="24" spans="1:10" ht="25.5">
      <c r="A24" s="17" t="s">
        <v>21</v>
      </c>
      <c r="B24" s="18">
        <v>7380</v>
      </c>
      <c r="C24" s="27">
        <f>B24</f>
        <v>7380</v>
      </c>
      <c r="D24" s="22"/>
      <c r="E24" s="23" t="s">
        <v>58</v>
      </c>
      <c r="H24" s="17"/>
      <c r="J24" s="17"/>
    </row>
    <row r="25" spans="1:10" ht="25.5">
      <c r="A25" s="17" t="s">
        <v>22</v>
      </c>
      <c r="B25" s="18">
        <v>2240</v>
      </c>
      <c r="D25" s="22">
        <f>B25</f>
        <v>2240</v>
      </c>
      <c r="E25" s="23" t="s">
        <v>58</v>
      </c>
      <c r="H25" s="17"/>
      <c r="J25" s="17"/>
    </row>
    <row r="26" spans="1:10" ht="26.25" thickBot="1">
      <c r="A26" s="17"/>
      <c r="B26" s="17"/>
      <c r="C26" s="24">
        <f>SUM(C8:C25)</f>
        <v>376340</v>
      </c>
      <c r="D26" s="25">
        <f>SUM(D8:D25)</f>
        <v>376340</v>
      </c>
      <c r="E26" s="17"/>
      <c r="F26" s="19"/>
      <c r="G26" s="17"/>
      <c r="H26" s="17"/>
      <c r="I26" s="17"/>
      <c r="J26" s="17"/>
    </row>
    <row r="27" ht="26.25" thickTop="1"/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 topLeftCell="A20">
      <selection activeCell="E10" sqref="E10"/>
    </sheetView>
  </sheetViews>
  <sheetFormatPr defaultColWidth="9.140625" defaultRowHeight="12.75"/>
  <cols>
    <col min="1" max="1" width="43.140625" style="10" customWidth="1"/>
    <col min="2" max="3" width="24.8515625" style="15" customWidth="1"/>
    <col min="4" max="4" width="36.140625" style="10" customWidth="1"/>
    <col min="5" max="6" width="23.00390625" style="15" customWidth="1"/>
    <col min="7" max="16384" width="9.140625" style="10" customWidth="1"/>
  </cols>
  <sheetData>
    <row r="1" spans="3:5" ht="25.5">
      <c r="C1" s="15" t="s">
        <v>63</v>
      </c>
      <c r="E1" s="38"/>
    </row>
    <row r="2" spans="1:9" ht="25.5">
      <c r="A2" s="8"/>
      <c r="B2" s="13"/>
      <c r="C2" s="16" t="s">
        <v>64</v>
      </c>
      <c r="D2" s="8"/>
      <c r="E2" s="13"/>
      <c r="F2" s="13"/>
      <c r="G2" s="9"/>
      <c r="H2" s="9"/>
      <c r="I2" s="9"/>
    </row>
    <row r="3" spans="2:6" ht="25.5">
      <c r="B3" s="14" t="s">
        <v>23</v>
      </c>
      <c r="C3" s="14" t="s">
        <v>23</v>
      </c>
      <c r="D3" s="12"/>
      <c r="E3" s="14" t="s">
        <v>23</v>
      </c>
      <c r="F3" s="14" t="s">
        <v>23</v>
      </c>
    </row>
    <row r="4" spans="1:6" ht="25.5">
      <c r="A4" s="10" t="s">
        <v>59</v>
      </c>
      <c r="C4" s="28">
        <v>40300</v>
      </c>
      <c r="D4" s="11" t="s">
        <v>10</v>
      </c>
      <c r="F4" s="28">
        <v>304320</v>
      </c>
    </row>
    <row r="5" spans="1:5" ht="25.5">
      <c r="A5" s="10" t="s">
        <v>9</v>
      </c>
      <c r="B5" s="28">
        <v>222020</v>
      </c>
      <c r="D5" s="11"/>
      <c r="E5" s="36"/>
    </row>
    <row r="6" spans="1:4" ht="25.5">
      <c r="A6" s="10" t="s">
        <v>65</v>
      </c>
      <c r="B6" s="29">
        <v>1580</v>
      </c>
      <c r="C6" s="30">
        <f>B5-B6</f>
        <v>220440</v>
      </c>
      <c r="D6" s="11"/>
    </row>
    <row r="7" spans="1:4" ht="25.5">
      <c r="A7" s="10" t="s">
        <v>60</v>
      </c>
      <c r="C7" s="15">
        <f>C4+C6</f>
        <v>260740</v>
      </c>
      <c r="D7" s="11"/>
    </row>
    <row r="8" spans="1:4" ht="25.5">
      <c r="A8" s="10" t="s">
        <v>61</v>
      </c>
      <c r="C8" s="37"/>
      <c r="D8" s="11"/>
    </row>
    <row r="9" spans="1:4" ht="25.5">
      <c r="A9" s="10" t="s">
        <v>62</v>
      </c>
      <c r="C9" s="30">
        <v>29540</v>
      </c>
      <c r="D9" s="11"/>
    </row>
    <row r="10" spans="1:4" ht="25.5">
      <c r="A10" s="10" t="s">
        <v>35</v>
      </c>
      <c r="C10" s="28">
        <f>C7-C9</f>
        <v>231200</v>
      </c>
      <c r="D10" s="11"/>
    </row>
    <row r="11" spans="1:4" ht="25.5">
      <c r="A11" s="10" t="s">
        <v>38</v>
      </c>
      <c r="C11" s="28">
        <f>304320-C10</f>
        <v>73120</v>
      </c>
      <c r="D11" s="11"/>
    </row>
    <row r="12" spans="3:6" ht="26.25" thickBot="1">
      <c r="C12" s="31">
        <v>304320</v>
      </c>
      <c r="D12" s="11"/>
      <c r="F12" s="32">
        <v>304320</v>
      </c>
    </row>
    <row r="13" ht="26.25" thickTop="1">
      <c r="D13" s="11"/>
    </row>
    <row r="14" spans="1:6" ht="25.5">
      <c r="A14" s="10" t="s">
        <v>14</v>
      </c>
      <c r="C14" s="33">
        <f>26940</f>
        <v>26940</v>
      </c>
      <c r="D14" s="11" t="s">
        <v>39</v>
      </c>
      <c r="F14" s="28">
        <f>C11</f>
        <v>73120</v>
      </c>
    </row>
    <row r="15" spans="1:6" ht="25.5">
      <c r="A15" s="10" t="s">
        <v>15</v>
      </c>
      <c r="C15" s="33">
        <v>7180</v>
      </c>
      <c r="D15" s="11" t="s">
        <v>22</v>
      </c>
      <c r="F15" s="33">
        <v>2240</v>
      </c>
    </row>
    <row r="16" spans="1:4" ht="25.5">
      <c r="A16" s="10" t="s">
        <v>16</v>
      </c>
      <c r="C16" s="33">
        <v>2340</v>
      </c>
      <c r="D16" s="11"/>
    </row>
    <row r="17" spans="1:4" ht="25.5">
      <c r="A17" s="10" t="s">
        <v>18</v>
      </c>
      <c r="C17" s="33">
        <v>3960</v>
      </c>
      <c r="D17" s="11"/>
    </row>
    <row r="18" spans="1:4" ht="25.5">
      <c r="A18" s="10" t="s">
        <v>21</v>
      </c>
      <c r="C18" s="33">
        <v>7380</v>
      </c>
      <c r="D18" s="11"/>
    </row>
    <row r="19" spans="1:4" ht="25.5">
      <c r="A19" s="10" t="s">
        <v>37</v>
      </c>
      <c r="C19" s="33">
        <f>F20-SUM(C14:C18)</f>
        <v>27560</v>
      </c>
      <c r="D19" s="11"/>
    </row>
    <row r="20" spans="3:6" ht="26.25" thickBot="1">
      <c r="C20" s="35">
        <v>75360</v>
      </c>
      <c r="D20" s="11"/>
      <c r="F20" s="34">
        <f>SUM(F14:F19)</f>
        <v>75360</v>
      </c>
    </row>
    <row r="21" ht="26.25" thickTop="1">
      <c r="D21" s="11"/>
    </row>
    <row r="22" spans="4:6" ht="25.5">
      <c r="D22" s="11" t="s">
        <v>41</v>
      </c>
      <c r="F22" s="15">
        <f>C19</f>
        <v>27560</v>
      </c>
    </row>
    <row r="23" ht="25.5">
      <c r="D23" s="11"/>
    </row>
    <row r="24" ht="25.5">
      <c r="D24" s="9"/>
    </row>
    <row r="25" ht="25.5">
      <c r="D25" s="9"/>
    </row>
    <row r="26" ht="25.5">
      <c r="D26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50">
      <selection activeCell="A53" sqref="A53"/>
    </sheetView>
  </sheetViews>
  <sheetFormatPr defaultColWidth="9.140625" defaultRowHeight="12.75"/>
  <cols>
    <col min="1" max="1" width="9.140625" style="40" customWidth="1"/>
    <col min="2" max="2" width="27.28125" style="40" customWidth="1"/>
    <col min="3" max="4" width="11.57421875" style="40" customWidth="1"/>
    <col min="5" max="5" width="2.140625" style="40" customWidth="1"/>
    <col min="6" max="6" width="9.8515625" style="40" bestFit="1" customWidth="1"/>
    <col min="7" max="7" width="28.421875" style="40" customWidth="1"/>
    <col min="8" max="8" width="10.140625" style="40" customWidth="1"/>
    <col min="9" max="16384" width="9.140625" style="40" customWidth="1"/>
  </cols>
  <sheetData>
    <row r="1" ht="15">
      <c r="A1" s="39" t="s">
        <v>27</v>
      </c>
    </row>
    <row r="2" spans="4:6" ht="15">
      <c r="D2" s="41" t="s">
        <v>28</v>
      </c>
      <c r="E2" s="41"/>
      <c r="F2" s="41" t="s">
        <v>29</v>
      </c>
    </row>
    <row r="3" spans="4:6" ht="15">
      <c r="D3" s="42" t="s">
        <v>23</v>
      </c>
      <c r="E3" s="41"/>
      <c r="F3" s="41" t="s">
        <v>23</v>
      </c>
    </row>
    <row r="4" spans="2:6" ht="15">
      <c r="B4" s="40" t="s">
        <v>5</v>
      </c>
      <c r="F4" s="43">
        <v>49000</v>
      </c>
    </row>
    <row r="5" spans="2:6" ht="15">
      <c r="B5" s="40" t="s">
        <v>6</v>
      </c>
      <c r="D5" s="43">
        <v>16100</v>
      </c>
      <c r="F5" s="43"/>
    </row>
    <row r="6" spans="2:6" ht="15">
      <c r="B6" s="40" t="s">
        <v>7</v>
      </c>
      <c r="D6" s="43">
        <v>7600</v>
      </c>
      <c r="F6" s="43"/>
    </row>
    <row r="7" spans="2:6" ht="15">
      <c r="B7" s="40" t="s">
        <v>8</v>
      </c>
      <c r="D7" s="43">
        <v>280</v>
      </c>
      <c r="F7" s="43"/>
    </row>
    <row r="8" spans="2:6" ht="15">
      <c r="B8" s="40" t="s">
        <v>9</v>
      </c>
      <c r="D8" s="43">
        <v>222020</v>
      </c>
      <c r="F8" s="43"/>
    </row>
    <row r="9" spans="2:6" ht="15">
      <c r="B9" s="40" t="s">
        <v>10</v>
      </c>
      <c r="F9" s="43">
        <v>304320</v>
      </c>
    </row>
    <row r="10" spans="2:6" ht="15">
      <c r="B10" s="40" t="s">
        <v>11</v>
      </c>
      <c r="F10" s="43">
        <v>1580</v>
      </c>
    </row>
    <row r="11" spans="2:6" ht="15">
      <c r="B11" s="40" t="s">
        <v>12</v>
      </c>
      <c r="D11" s="43">
        <v>40300</v>
      </c>
      <c r="F11" s="43"/>
    </row>
    <row r="12" spans="2:6" ht="15">
      <c r="B12" s="40" t="s">
        <v>13</v>
      </c>
      <c r="D12" s="43">
        <v>11500</v>
      </c>
      <c r="F12" s="43"/>
    </row>
    <row r="13" spans="2:6" ht="15">
      <c r="B13" s="40" t="s">
        <v>14</v>
      </c>
      <c r="D13" s="43">
        <v>26940</v>
      </c>
      <c r="F13" s="43"/>
    </row>
    <row r="14" spans="2:6" ht="15">
      <c r="B14" s="40" t="s">
        <v>15</v>
      </c>
      <c r="D14" s="43">
        <v>7180</v>
      </c>
      <c r="F14" s="43"/>
    </row>
    <row r="15" spans="2:6" ht="15">
      <c r="B15" s="40" t="s">
        <v>16</v>
      </c>
      <c r="D15" s="43">
        <v>2340</v>
      </c>
      <c r="F15" s="43"/>
    </row>
    <row r="16" spans="2:6" ht="15">
      <c r="B16" s="40" t="s">
        <v>17</v>
      </c>
      <c r="D16" s="43">
        <v>15380</v>
      </c>
      <c r="F16" s="43"/>
    </row>
    <row r="17" spans="2:6" ht="15">
      <c r="B17" s="40" t="s">
        <v>18</v>
      </c>
      <c r="D17" s="43">
        <v>3960</v>
      </c>
      <c r="F17" s="43"/>
    </row>
    <row r="18" spans="2:6" ht="15">
      <c r="B18" s="40" t="s">
        <v>19</v>
      </c>
      <c r="D18" s="43">
        <v>15360</v>
      </c>
      <c r="F18" s="43"/>
    </row>
    <row r="19" spans="2:6" ht="15">
      <c r="B19" s="40" t="s">
        <v>20</v>
      </c>
      <c r="F19" s="43">
        <v>19200</v>
      </c>
    </row>
    <row r="20" spans="2:6" ht="15">
      <c r="B20" s="40" t="s">
        <v>21</v>
      </c>
      <c r="D20" s="43">
        <v>7380</v>
      </c>
      <c r="F20" s="43"/>
    </row>
    <row r="21" spans="2:6" ht="15">
      <c r="B21" s="40" t="s">
        <v>22</v>
      </c>
      <c r="F21" s="43">
        <v>2240</v>
      </c>
    </row>
    <row r="22" ht="15">
      <c r="D22" s="44"/>
    </row>
    <row r="23" spans="4:6" ht="15.75" thickBot="1">
      <c r="D23" s="45">
        <f>SUM(D4:D22)</f>
        <v>376340</v>
      </c>
      <c r="E23" s="43"/>
      <c r="F23" s="45">
        <f>SUM(F4:F22)</f>
        <v>376340</v>
      </c>
    </row>
    <row r="24" ht="15.75" thickTop="1"/>
    <row r="25" ht="15">
      <c r="A25" s="39" t="s">
        <v>30</v>
      </c>
    </row>
    <row r="26" ht="15">
      <c r="A26" s="39"/>
    </row>
    <row r="27" ht="15">
      <c r="D27" s="46" t="s">
        <v>31</v>
      </c>
    </row>
    <row r="28" spans="1:9" ht="15">
      <c r="A28" s="47"/>
      <c r="B28" s="47"/>
      <c r="C28" s="47"/>
      <c r="D28" s="48" t="s">
        <v>36</v>
      </c>
      <c r="E28" s="47"/>
      <c r="F28" s="47"/>
      <c r="G28" s="47"/>
      <c r="H28" s="47"/>
      <c r="I28" s="49"/>
    </row>
    <row r="29" spans="3:8" ht="15">
      <c r="C29" s="41" t="s">
        <v>23</v>
      </c>
      <c r="D29" s="41" t="s">
        <v>23</v>
      </c>
      <c r="E29" s="50"/>
      <c r="H29" s="41" t="s">
        <v>23</v>
      </c>
    </row>
    <row r="30" spans="2:9" ht="15">
      <c r="B30" s="40" t="s">
        <v>32</v>
      </c>
      <c r="D30" s="43">
        <f>D11</f>
        <v>40300</v>
      </c>
      <c r="E30" s="51"/>
      <c r="G30" s="40" t="s">
        <v>10</v>
      </c>
      <c r="H30" s="43">
        <f>F9</f>
        <v>304320</v>
      </c>
      <c r="I30" s="43"/>
    </row>
    <row r="31" spans="2:9" ht="15">
      <c r="B31" s="40" t="s">
        <v>9</v>
      </c>
      <c r="C31" s="44">
        <f>D8</f>
        <v>222020</v>
      </c>
      <c r="D31" s="43"/>
      <c r="E31" s="51"/>
      <c r="H31" s="43"/>
      <c r="I31" s="43"/>
    </row>
    <row r="32" spans="2:9" ht="15">
      <c r="B32" s="40" t="s">
        <v>33</v>
      </c>
      <c r="C32" s="52">
        <f>F10</f>
        <v>1580</v>
      </c>
      <c r="D32" s="53">
        <f>C31-C32</f>
        <v>220440</v>
      </c>
      <c r="E32" s="51"/>
      <c r="H32" s="43"/>
      <c r="I32" s="43"/>
    </row>
    <row r="33" spans="5:9" ht="15">
      <c r="E33" s="51"/>
      <c r="H33" s="43"/>
      <c r="I33" s="43"/>
    </row>
    <row r="34" spans="4:9" ht="15">
      <c r="D34" s="43">
        <f>SUM(D30:D32)</f>
        <v>260740</v>
      </c>
      <c r="E34" s="51"/>
      <c r="H34" s="43"/>
      <c r="I34" s="43"/>
    </row>
    <row r="35" spans="2:9" ht="15">
      <c r="B35" s="40" t="s">
        <v>34</v>
      </c>
      <c r="D35" s="53">
        <v>29540</v>
      </c>
      <c r="E35" s="51"/>
      <c r="H35" s="43"/>
      <c r="I35" s="43"/>
    </row>
    <row r="36" spans="2:9" ht="15">
      <c r="B36" s="40" t="s">
        <v>35</v>
      </c>
      <c r="D36" s="43">
        <f>D34-D35</f>
        <v>231200</v>
      </c>
      <c r="E36" s="51"/>
      <c r="H36" s="43"/>
      <c r="I36" s="43"/>
    </row>
    <row r="37" spans="2:9" ht="15">
      <c r="B37" s="40" t="s">
        <v>38</v>
      </c>
      <c r="D37" s="43">
        <f>H30-D36</f>
        <v>73120</v>
      </c>
      <c r="E37" s="51"/>
      <c r="H37" s="43"/>
      <c r="I37" s="43"/>
    </row>
    <row r="38" spans="4:9" ht="15.75" thickBot="1">
      <c r="D38" s="54">
        <f>SUM(D36:D37)</f>
        <v>304320</v>
      </c>
      <c r="E38" s="51"/>
      <c r="H38" s="45">
        <f>SUM(H30:H37)</f>
        <v>304320</v>
      </c>
      <c r="I38" s="43"/>
    </row>
    <row r="39" spans="4:9" ht="15.75" thickTop="1">
      <c r="D39" s="43"/>
      <c r="E39" s="51"/>
      <c r="H39" s="43"/>
      <c r="I39" s="43"/>
    </row>
    <row r="40" spans="2:9" ht="15">
      <c r="B40" s="40" t="s">
        <v>14</v>
      </c>
      <c r="D40" s="43">
        <f>D13</f>
        <v>26940</v>
      </c>
      <c r="E40" s="51"/>
      <c r="G40" s="40" t="s">
        <v>39</v>
      </c>
      <c r="H40" s="43">
        <f>D37</f>
        <v>73120</v>
      </c>
      <c r="I40" s="43"/>
    </row>
    <row r="41" spans="2:9" ht="15">
      <c r="B41" s="40" t="s">
        <v>15</v>
      </c>
      <c r="D41" s="43">
        <f>D14</f>
        <v>7180</v>
      </c>
      <c r="E41" s="51"/>
      <c r="G41" s="40" t="s">
        <v>40</v>
      </c>
      <c r="H41" s="43">
        <f>F21</f>
        <v>2240</v>
      </c>
      <c r="I41" s="43"/>
    </row>
    <row r="42" spans="2:9" ht="15">
      <c r="B42" s="40" t="s">
        <v>16</v>
      </c>
      <c r="D42" s="43">
        <f>D15</f>
        <v>2340</v>
      </c>
      <c r="E42" s="51"/>
      <c r="H42" s="43"/>
      <c r="I42" s="43"/>
    </row>
    <row r="43" spans="2:9" ht="15">
      <c r="B43" s="40" t="s">
        <v>18</v>
      </c>
      <c r="D43" s="43">
        <f>D17</f>
        <v>3960</v>
      </c>
      <c r="E43" s="51"/>
      <c r="H43" s="43"/>
      <c r="I43" s="43"/>
    </row>
    <row r="44" spans="2:9" ht="15">
      <c r="B44" s="40" t="s">
        <v>21</v>
      </c>
      <c r="D44" s="43">
        <f>D20</f>
        <v>7380</v>
      </c>
      <c r="E44" s="51"/>
      <c r="H44" s="43"/>
      <c r="I44" s="43"/>
    </row>
    <row r="45" spans="2:9" ht="15">
      <c r="B45" s="40" t="s">
        <v>37</v>
      </c>
      <c r="D45" s="43">
        <f>H46-SUM(D40:D44)</f>
        <v>27560</v>
      </c>
      <c r="E45" s="51"/>
      <c r="H45" s="43"/>
      <c r="I45" s="43"/>
    </row>
    <row r="46" spans="4:9" ht="15.75" thickBot="1">
      <c r="D46" s="54">
        <f>SUM(D40:D45)</f>
        <v>75360</v>
      </c>
      <c r="E46" s="51"/>
      <c r="H46" s="45">
        <f>SUM(H40:H45)</f>
        <v>75360</v>
      </c>
      <c r="I46" s="43"/>
    </row>
    <row r="47" spans="4:8" ht="15.75" thickTop="1">
      <c r="D47" s="43"/>
      <c r="E47" s="51"/>
      <c r="H47" s="43"/>
    </row>
    <row r="48" spans="5:8" ht="15">
      <c r="E48" s="51"/>
      <c r="G48" s="40" t="s">
        <v>41</v>
      </c>
      <c r="H48" s="43">
        <f>D45</f>
        <v>27560</v>
      </c>
    </row>
    <row r="49" spans="5:8" ht="15">
      <c r="E49" s="49"/>
      <c r="H49" s="43"/>
    </row>
    <row r="50" spans="4:8" ht="15">
      <c r="D50" s="46" t="s">
        <v>31</v>
      </c>
      <c r="E50" s="49"/>
      <c r="H50" s="43"/>
    </row>
    <row r="51" spans="1:8" ht="15">
      <c r="A51" s="47"/>
      <c r="B51" s="47"/>
      <c r="C51" s="47"/>
      <c r="D51" s="48" t="s">
        <v>42</v>
      </c>
      <c r="E51" s="47"/>
      <c r="F51" s="47"/>
      <c r="G51" s="47"/>
      <c r="H51" s="55"/>
    </row>
    <row r="52" spans="3:9" ht="15">
      <c r="C52" s="41" t="s">
        <v>23</v>
      </c>
      <c r="D52" s="41" t="s">
        <v>23</v>
      </c>
      <c r="E52" s="56"/>
      <c r="F52" s="41"/>
      <c r="G52" s="41"/>
      <c r="H52" s="57" t="s">
        <v>23</v>
      </c>
      <c r="I52" s="41"/>
    </row>
    <row r="53" spans="2:8" ht="15">
      <c r="B53" s="39" t="s">
        <v>43</v>
      </c>
      <c r="C53" s="43"/>
      <c r="D53" s="43"/>
      <c r="E53" s="51"/>
      <c r="G53" s="39" t="s">
        <v>47</v>
      </c>
      <c r="H53" s="43"/>
    </row>
    <row r="54" spans="2:8" ht="15">
      <c r="B54" s="40" t="s">
        <v>7</v>
      </c>
      <c r="C54" s="43"/>
      <c r="D54" s="43">
        <f>D6</f>
        <v>7600</v>
      </c>
      <c r="E54" s="51"/>
      <c r="G54" s="40" t="s">
        <v>48</v>
      </c>
      <c r="H54" s="43">
        <f>F4</f>
        <v>49000</v>
      </c>
    </row>
    <row r="55" spans="2:8" ht="15">
      <c r="B55" s="40" t="s">
        <v>13</v>
      </c>
      <c r="C55" s="43"/>
      <c r="D55" s="53">
        <f>D12</f>
        <v>11500</v>
      </c>
      <c r="E55" s="51"/>
      <c r="G55" s="40" t="s">
        <v>49</v>
      </c>
      <c r="H55" s="55">
        <f>H48</f>
        <v>27560</v>
      </c>
    </row>
    <row r="56" spans="3:8" ht="15">
      <c r="C56" s="43"/>
      <c r="D56" s="59">
        <f>SUM(D54:D55)</f>
        <v>19100</v>
      </c>
      <c r="E56" s="51"/>
      <c r="H56" s="43">
        <f>SUM(H54:H55)</f>
        <v>76560</v>
      </c>
    </row>
    <row r="57" spans="2:8" ht="15">
      <c r="B57" s="39" t="s">
        <v>44</v>
      </c>
      <c r="C57" s="43"/>
      <c r="D57" s="43"/>
      <c r="E57" s="51"/>
      <c r="G57" s="40" t="s">
        <v>50</v>
      </c>
      <c r="H57" s="55">
        <f>D5</f>
        <v>16100</v>
      </c>
    </row>
    <row r="58" spans="2:8" ht="15">
      <c r="B58" s="40" t="s">
        <v>45</v>
      </c>
      <c r="C58" s="43">
        <v>29540</v>
      </c>
      <c r="D58" s="43"/>
      <c r="E58" s="51"/>
      <c r="H58" s="43">
        <f>H56-H57</f>
        <v>60460</v>
      </c>
    </row>
    <row r="59" spans="2:8" ht="15">
      <c r="B59" s="40" t="s">
        <v>19</v>
      </c>
      <c r="C59" s="43">
        <f>D18</f>
        <v>15360</v>
      </c>
      <c r="D59" s="43"/>
      <c r="E59" s="51"/>
      <c r="G59" s="39" t="s">
        <v>51</v>
      </c>
      <c r="H59" s="43"/>
    </row>
    <row r="60" spans="2:8" ht="15">
      <c r="B60" s="40" t="s">
        <v>17</v>
      </c>
      <c r="C60" s="43">
        <f>D16</f>
        <v>15380</v>
      </c>
      <c r="D60" s="43"/>
      <c r="E60" s="51"/>
      <c r="G60" s="40" t="s">
        <v>20</v>
      </c>
      <c r="H60" s="43">
        <f>F19</f>
        <v>19200</v>
      </c>
    </row>
    <row r="61" spans="2:8" ht="15">
      <c r="B61" s="40" t="s">
        <v>46</v>
      </c>
      <c r="C61" s="55">
        <f>D7</f>
        <v>280</v>
      </c>
      <c r="D61" s="43"/>
      <c r="E61" s="51"/>
      <c r="H61" s="43"/>
    </row>
    <row r="62" spans="3:8" ht="15">
      <c r="C62" s="43"/>
      <c r="D62" s="58">
        <f>SUM(C58:C61)</f>
        <v>60560</v>
      </c>
      <c r="E62" s="51"/>
      <c r="H62" s="43"/>
    </row>
    <row r="63" spans="3:8" ht="15.75" thickBot="1">
      <c r="C63" s="43"/>
      <c r="D63" s="54">
        <f>SUM(D56:D62)</f>
        <v>79660</v>
      </c>
      <c r="E63" s="51"/>
      <c r="H63" s="45">
        <f>SUM(H58:H62)</f>
        <v>79660</v>
      </c>
    </row>
    <row r="64" spans="3:8" ht="15.75" thickTop="1">
      <c r="C64" s="43"/>
      <c r="D64" s="43"/>
      <c r="E64" s="51"/>
      <c r="H64" s="43"/>
    </row>
    <row r="65" spans="3:8" ht="15">
      <c r="C65" s="43"/>
      <c r="D65" s="43"/>
      <c r="E65" s="51"/>
      <c r="H65" s="43"/>
    </row>
    <row r="66" spans="3:8" ht="15">
      <c r="C66" s="43"/>
      <c r="D66" s="43"/>
      <c r="E66" s="51"/>
      <c r="H66" s="43"/>
    </row>
    <row r="67" spans="3:8" ht="15">
      <c r="C67" s="43"/>
      <c r="D67" s="43"/>
      <c r="H67" s="43"/>
    </row>
    <row r="68" spans="3:8" ht="15">
      <c r="C68" s="43"/>
      <c r="D68" s="43"/>
      <c r="H68" s="43"/>
    </row>
    <row r="69" ht="15">
      <c r="H69" s="43"/>
    </row>
    <row r="70" ht="15">
      <c r="H70" s="43"/>
    </row>
    <row r="71" ht="15">
      <c r="H71" s="4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2002-04-08T02:17:47Z</cp:lastPrinted>
  <dcterms:created xsi:type="dcterms:W3CDTF">2002-03-31T13:12:20Z</dcterms:created>
  <dcterms:modified xsi:type="dcterms:W3CDTF">2002-04-22T07:00:08Z</dcterms:modified>
  <cp:category/>
  <cp:version/>
  <cp:contentType/>
  <cp:contentStatus/>
</cp:coreProperties>
</file>